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8735" windowHeight="11700"/>
  </bookViews>
  <sheets>
    <sheet name="Orçamento" sheetId="1" r:id="rId1"/>
    <sheet name="Composições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25" i="1" l="1"/>
  <c r="G14" i="1"/>
  <c r="F7" i="2"/>
  <c r="F6" i="2"/>
  <c r="F5" i="2"/>
  <c r="F4" i="2"/>
  <c r="F3" i="2"/>
  <c r="F8" i="2" s="1"/>
  <c r="H10" i="1" l="1"/>
  <c r="H22" i="1"/>
  <c r="H21" i="1"/>
  <c r="H20" i="1" l="1"/>
  <c r="H19" i="1"/>
  <c r="H18" i="1"/>
  <c r="H17" i="1"/>
  <c r="H16" i="1"/>
  <c r="H15" i="1"/>
  <c r="H12" i="1" l="1"/>
  <c r="H13" i="1"/>
  <c r="H14" i="1"/>
  <c r="H11" i="1"/>
  <c r="H24" i="1" l="1"/>
</calcChain>
</file>

<file path=xl/sharedStrings.xml><?xml version="1.0" encoding="utf-8"?>
<sst xmlns="http://schemas.openxmlformats.org/spreadsheetml/2006/main" count="98" uniqueCount="73">
  <si>
    <t>PREFEITURA MUNICIPAL DE MATINHOS</t>
  </si>
  <si>
    <t>ITEM</t>
  </si>
  <si>
    <t>FONTE</t>
  </si>
  <si>
    <t>COD</t>
  </si>
  <si>
    <t>UNID</t>
  </si>
  <si>
    <t xml:space="preserve">QUANTIDADE </t>
  </si>
  <si>
    <t>VALOR UNIT</t>
  </si>
  <si>
    <t>TOTAL</t>
  </si>
  <si>
    <t>ENGENHEIRO CIVIL PMM</t>
  </si>
  <si>
    <t>DESCRIÇÃO DOS SERVIÇOS</t>
  </si>
  <si>
    <t>M</t>
  </si>
  <si>
    <t>73992/001</t>
  </si>
  <si>
    <t>LOCACAO CONVENCIONAL DE OBRA, ATRAVÉS DE GABARITO DE TABUAS CORRIDAS PONTALETADAS A CADA 1,50M, SEM REAPROVEITAMENTO</t>
  </si>
  <si>
    <t>sinapi</t>
  </si>
  <si>
    <t>M3</t>
  </si>
  <si>
    <t>LASTRO DE VALA COM PREPARO DE FUNDO, LARGURA MENOR QUE 1,5 M, COM CAMADA DE BRITA, LANÇAMENTO MANUAL, EM LOCAL COM NÍVEL BAIXO DE INTERFERÊNCIA. AF_06/2016</t>
  </si>
  <si>
    <t>M2</t>
  </si>
  <si>
    <t>KG</t>
  </si>
  <si>
    <r>
      <t>ARMAÇÃO DE PILAR OU VIGA DE UMA ESTRUTURA CONVENCIONAL DE CONCRETO ARMADO EM UM EDIFÍCIO DE MÚLTIPLOS PAVIMENTOS UTILIZANDO AÇO CA-60 DE</t>
    </r>
    <r>
      <rPr>
        <sz val="11"/>
        <color indexed="10"/>
        <rFont val="Calibri"/>
        <family val="2"/>
        <scheme val="minor"/>
      </rPr>
      <t xml:space="preserve"> 5.0MM</t>
    </r>
    <r>
      <rPr>
        <sz val="11"/>
        <color indexed="8"/>
        <rFont val="Calibri"/>
        <family val="2"/>
        <scheme val="minor"/>
      </rPr>
      <t xml:space="preserve"> - MONTAGEM.</t>
    </r>
  </si>
  <si>
    <r>
      <t>ARMAÇÃO DE PILAR OU VIGA DE UMA ESTRUTURA CONVENCIONAL DE CONCRETO ARMADO EM UM EDIFÍCIO DE MÚLTIPLOS PAVIMENTOS UTILIZANDO AÇO CA-50 DE</t>
    </r>
    <r>
      <rPr>
        <sz val="11"/>
        <color indexed="10"/>
        <rFont val="Calibri"/>
        <family val="2"/>
        <scheme val="minor"/>
      </rPr>
      <t xml:space="preserve"> 8.0MM</t>
    </r>
    <r>
      <rPr>
        <sz val="11"/>
        <color indexed="8"/>
        <rFont val="Calibri"/>
        <family val="2"/>
        <scheme val="minor"/>
      </rPr>
      <t xml:space="preserve"> - MONTAGEM.</t>
    </r>
  </si>
  <si>
    <t xml:space="preserve">CHAPISCO EM PAREDES EXTERNAS TRACO 1:3 (CIMENTO E AREIA), ESPESSURA 0,5CM, PREPARO MECANICO </t>
  </si>
  <si>
    <t>MASSA ÚNICA, PARA RECEBIMENTO DE PINTURA, EM ARGAMASSA TRAÇO 1:2:8, PREPARO MANUAL, APLICADA MANUALMENTE EM FACES INTERNAS DE PAREDES, ESPESSURA DE 20MM, COM EXECUÇÃO DE TALISCAS.</t>
  </si>
  <si>
    <t>APLICAÇÃO MANUAL DE PINTURA COM TINTA LÁTEX ACRÍLICA EM PAREDES, DUASDEMÃOS.</t>
  </si>
  <si>
    <t>M²</t>
  </si>
  <si>
    <t>74100/001</t>
  </si>
  <si>
    <t>PORTAO DE FERRO COM VARA 1/2", COM REQUADRO</t>
  </si>
  <si>
    <t>ESCAVAÇÃO MANUAL DE VALA PARA VIGA BALDRAME, E ESTACAS COM PREVISÃO DE FÔRMA. AF_06/2017</t>
  </si>
  <si>
    <t>TOTAL SINAPI</t>
  </si>
  <si>
    <t>TOTAL SINAPI COM 20% DE BDI</t>
  </si>
  <si>
    <t>CONSTRUÇÃO DE MURO DE DIVISA DO ANCRESMATE</t>
  </si>
  <si>
    <t>PLACA DE OBRA EM CHAPA DE ACO GALVANIZADO</t>
  </si>
  <si>
    <t>74209/001</t>
  </si>
  <si>
    <t>FORMA TABUA PARA CONCRETO EM FUNDACAO, C/ REAPROVEITAMENTO 3X.</t>
  </si>
  <si>
    <t>CONCRETO FCK = 25MPA, TRAÇO 1:2,3:2,7 (CIMENTO/ AREIA MÉDIA/ BRITA 1)  - PREPARO MECÂNICO COM BETONEIRA 400 L. AF_07/2016</t>
  </si>
  <si>
    <t>ALVENARIA DE VEDAÇÃO DE BLOCOS CERÂMICOS FURADOS NA HORIZONTAL DE 14X9X19CM (ESPESSURA 14CM, BLOCO DEITADO) DE PAREDES COM ÁREA LÍQUIDA MAIOR OU IGUAL A 6M² COM VÃOS E ARGAMASSA DE ASSENTAMENTO COM PREPARO EM BETONEIRA. AF_06/2014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</si>
  <si>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</si>
  <si>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</si>
  <si>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</si>
  <si>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</si>
  <si>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</si>
  <si>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</si>
  <si>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</si>
  <si>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</si>
  <si>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</si>
  <si>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</si>
  <si>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</si>
  <si>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</si>
  <si>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</si>
  <si>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ENG. FRANCIELLE DRANKA</t>
  </si>
  <si>
    <t>CREA – PR 141.024/D</t>
  </si>
  <si>
    <t>Referência: Sinapi Dez/2017</t>
  </si>
  <si>
    <t>Composição 1</t>
  </si>
  <si>
    <t>Codigo</t>
  </si>
  <si>
    <t>Descrição</t>
  </si>
  <si>
    <t>unid.</t>
  </si>
  <si>
    <t>Coeficiente</t>
  </si>
  <si>
    <t>4509</t>
  </si>
  <si>
    <t>PECA DE MADEIRA 3A QUALIDADE 2,5 X 10CM NAO APARELHADA</t>
  </si>
  <si>
    <t>0,9300000</t>
  </si>
  <si>
    <t>5061</t>
  </si>
  <si>
    <t>PREGO DE ACO POLIDO COM CABECA 18 X 27 (2 1/2 X 10)</t>
  </si>
  <si>
    <t>0,0030000</t>
  </si>
  <si>
    <t>6189</t>
  </si>
  <si>
    <t>TABUA MADEIRA 2A QUALIDADE 2,5 X 30,0CM (1 X 12") NAO APARELHADA</t>
  </si>
  <si>
    <t>1,3200000</t>
  </si>
  <si>
    <t>88239</t>
  </si>
  <si>
    <t>AJUDANTE DE CARPINTEIRO COM ENCARGOS COMPLEMENTARES</t>
  </si>
  <si>
    <t>H</t>
  </si>
  <si>
    <t>0,2700000</t>
  </si>
  <si>
    <t>88262</t>
  </si>
  <si>
    <t>CARPINTEIRO DE FORMAS COM ENCARGOS COMPLEMENTARES</t>
  </si>
  <si>
    <t>1,0670000</t>
  </si>
  <si>
    <t>Matinhos, 22 de janeiro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</si>
</sst>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6" fillId="0" borderId="0"/>
    <xf numFmtId="0" fontId="8" fillId="0" borderId="0"/>
  </cellStyleXfs>
  <cellXfs count="87">
    <xf numFmtId="0" fontId="0" fillId="0" borderId="0" xfId="0"/>
    <xf numFmtId="44" fontId="0" fillId="0" borderId="0" xfId="1" applyFont="1"/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vertical="center"/>
    </xf>
    <xf numFmtId="44" fontId="0" fillId="0" borderId="0" xfId="1" applyFont="1" applyBorder="1"/>
    <xf numFmtId="9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/>
    <xf numFmtId="44" fontId="1" fillId="0" borderId="1" xfId="1" applyFont="1" applyBorder="1"/>
    <xf numFmtId="44" fontId="0" fillId="0" borderId="4" xfId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4" fontId="0" fillId="0" borderId="6" xfId="1" applyFont="1" applyBorder="1" applyAlignment="1">
      <alignment vertical="center"/>
    </xf>
    <xf numFmtId="44" fontId="0" fillId="0" borderId="7" xfId="1" applyFont="1" applyBorder="1"/>
    <xf numFmtId="0" fontId="0" fillId="0" borderId="8" xfId="0" applyBorder="1" applyAlignment="1">
      <alignment horizontal="center"/>
    </xf>
    <xf numFmtId="0" fontId="2" fillId="0" borderId="0" xfId="0" applyFont="1" applyBorder="1"/>
    <xf numFmtId="44" fontId="0" fillId="0" borderId="9" xfId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4" fontId="0" fillId="2" borderId="3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4" fontId="0" fillId="3" borderId="1" xfId="1" applyFont="1" applyFill="1" applyBorder="1" applyAlignment="1">
      <alignment horizontal="center" vertical="center"/>
    </xf>
    <xf numFmtId="44" fontId="0" fillId="3" borderId="3" xfId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right"/>
    </xf>
    <xf numFmtId="44" fontId="7" fillId="2" borderId="1" xfId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/>
    </xf>
    <xf numFmtId="0" fontId="7" fillId="2" borderId="1" xfId="3" applyFont="1" applyFill="1" applyBorder="1" applyAlignment="1">
      <alignment horizontal="right" vertical="center"/>
    </xf>
    <xf numFmtId="0" fontId="7" fillId="2" borderId="1" xfId="3" applyFont="1" applyFill="1" applyBorder="1" applyAlignment="1">
      <alignment horizontal="justify" vertical="center"/>
    </xf>
    <xf numFmtId="44" fontId="7" fillId="2" borderId="1" xfId="1" applyFont="1" applyFill="1" applyBorder="1" applyAlignment="1">
      <alignment horizontal="right"/>
    </xf>
    <xf numFmtId="2" fontId="7" fillId="2" borderId="1" xfId="3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44" fontId="1" fillId="0" borderId="4" xfId="1" applyFont="1" applyBorder="1" applyAlignment="1">
      <alignment vertic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right"/>
    </xf>
    <xf numFmtId="44" fontId="0" fillId="2" borderId="3" xfId="1" applyFont="1" applyFill="1" applyBorder="1" applyAlignment="1">
      <alignment horizontal="right"/>
    </xf>
    <xf numFmtId="44" fontId="11" fillId="2" borderId="1" xfId="1" applyFont="1" applyFill="1" applyBorder="1" applyAlignment="1">
      <alignment horizontal="right" wrapText="1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justify" vertical="center"/>
    </xf>
    <xf numFmtId="2" fontId="7" fillId="2" borderId="11" xfId="0" applyNumberFormat="1" applyFont="1" applyFill="1" applyBorder="1" applyAlignment="1">
      <alignment horizontal="right" vertical="center"/>
    </xf>
    <xf numFmtId="44" fontId="7" fillId="2" borderId="11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44" fontId="7" fillId="2" borderId="3" xfId="1" applyFont="1" applyFill="1" applyBorder="1" applyAlignment="1">
      <alignment horizontal="right" vertical="center"/>
    </xf>
    <xf numFmtId="44" fontId="7" fillId="2" borderId="3" xfId="1" applyFont="1" applyFill="1" applyBorder="1" applyAlignment="1">
      <alignment horizontal="right"/>
    </xf>
    <xf numFmtId="44" fontId="7" fillId="2" borderId="12" xfId="1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6" xfId="0" applyBorder="1" applyAlignme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2" fontId="0" fillId="0" borderId="1" xfId="0" applyNumberFormat="1" applyFont="1" applyBorder="1"/>
    <xf numFmtId="2" fontId="0" fillId="0" borderId="1" xfId="0" applyNumberFormat="1" applyBorder="1"/>
    <xf numFmtId="44" fontId="0" fillId="0" borderId="0" xfId="0" applyNumberFormat="1"/>
  </cellXfs>
  <cellStyles count="4">
    <cellStyle name="Moeda" xfId="1" builtinId="4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95251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1" y="190500"/>
          <a:ext cx="857250" cy="828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F8" sqref="F8"/>
    </sheetView>
  </sheetViews>
  <sheetFormatPr defaultRowHeight="15" x14ac:dyDescent="0.25"/>
  <cols>
    <col min="1" max="1" width="5.7109375" style="12" customWidth="1"/>
    <col min="2" max="2" width="10.85546875" style="3" customWidth="1"/>
    <col min="3" max="3" width="12.85546875" style="30" customWidth="1"/>
    <col min="4" max="4" width="47.7109375" customWidth="1"/>
    <col min="5" max="5" width="6.5703125" style="3" customWidth="1"/>
    <col min="6" max="6" width="12.7109375" style="12" customWidth="1"/>
    <col min="7" max="7" width="13.42578125" style="4" customWidth="1"/>
    <col min="8" max="8" width="16.42578125" style="1" customWidth="1"/>
    <col min="9" max="9" width="13.28515625" bestFit="1" customWidth="1"/>
  </cols>
  <sheetData>
    <row r="1" spans="1:8" x14ac:dyDescent="0.25">
      <c r="A1" s="17"/>
      <c r="B1" s="18"/>
      <c r="C1" s="28"/>
      <c r="D1" s="19"/>
      <c r="E1" s="18"/>
      <c r="F1" s="20"/>
      <c r="G1" s="21"/>
      <c r="H1" s="22"/>
    </row>
    <row r="2" spans="1:8" ht="18.75" x14ac:dyDescent="0.3">
      <c r="A2" s="23"/>
      <c r="B2" s="6"/>
      <c r="C2" s="29"/>
      <c r="D2" s="24" t="s">
        <v>0</v>
      </c>
      <c r="E2" s="6"/>
      <c r="F2" s="5"/>
      <c r="G2" s="7"/>
      <c r="H2" s="25"/>
    </row>
    <row r="3" spans="1:8" x14ac:dyDescent="0.25">
      <c r="A3" s="23"/>
      <c r="B3" s="6"/>
      <c r="C3" s="29"/>
      <c r="D3" s="14"/>
      <c r="E3" s="6"/>
      <c r="F3" s="5"/>
      <c r="G3" s="7"/>
      <c r="H3" s="25"/>
    </row>
    <row r="4" spans="1:8" x14ac:dyDescent="0.25">
      <c r="A4" s="23"/>
      <c r="B4" s="6"/>
      <c r="C4" s="29"/>
      <c r="D4" s="14"/>
      <c r="E4" s="6"/>
      <c r="F4" s="5"/>
      <c r="G4" s="7"/>
      <c r="H4" s="25"/>
    </row>
    <row r="5" spans="1:8" ht="12" customHeight="1" x14ac:dyDescent="0.25">
      <c r="A5" s="23"/>
      <c r="B5" s="6"/>
      <c r="C5" s="29"/>
      <c r="D5" s="26" t="s">
        <v>29</v>
      </c>
      <c r="E5" s="27"/>
      <c r="F5" s="5"/>
      <c r="G5" s="7"/>
      <c r="H5" s="25"/>
    </row>
    <row r="6" spans="1:8" ht="12.75" customHeight="1" x14ac:dyDescent="0.25">
      <c r="A6" s="23"/>
      <c r="B6" s="6"/>
      <c r="C6" s="29"/>
      <c r="D6" s="14"/>
      <c r="E6" s="6"/>
      <c r="F6" s="5" t="s">
        <v>72</v>
      </c>
      <c r="G6" s="7"/>
      <c r="H6" s="25"/>
    </row>
    <row r="7" spans="1:8" hidden="1" x14ac:dyDescent="0.25">
      <c r="A7" s="23"/>
      <c r="B7" s="6"/>
      <c r="C7" s="29"/>
      <c r="D7" s="14"/>
      <c r="E7" s="6"/>
      <c r="F7" s="5"/>
      <c r="G7" s="7"/>
      <c r="H7" s="25"/>
    </row>
    <row r="8" spans="1:8" x14ac:dyDescent="0.25">
      <c r="A8" s="35" t="s">
        <v>1</v>
      </c>
      <c r="B8" s="36" t="s">
        <v>2</v>
      </c>
      <c r="C8" s="32" t="s">
        <v>3</v>
      </c>
      <c r="D8" s="37" t="s">
        <v>9</v>
      </c>
      <c r="E8" s="32" t="s">
        <v>4</v>
      </c>
      <c r="F8" s="38" t="s">
        <v>5</v>
      </c>
      <c r="G8" s="39" t="s">
        <v>6</v>
      </c>
      <c r="H8" s="40" t="s">
        <v>7</v>
      </c>
    </row>
    <row r="9" spans="1:8" x14ac:dyDescent="0.25">
      <c r="A9" s="41">
        <v>1</v>
      </c>
      <c r="B9" s="36"/>
      <c r="C9" s="32"/>
      <c r="D9" s="42"/>
      <c r="E9" s="32"/>
      <c r="F9" s="38"/>
      <c r="G9" s="39"/>
      <c r="H9" s="40"/>
    </row>
    <row r="10" spans="1:8" s="13" customFormat="1" x14ac:dyDescent="0.25">
      <c r="A10" s="66" t="s">
        <v>35</v>
      </c>
      <c r="B10" s="52" t="s">
        <v>13</v>
      </c>
      <c r="C10" s="67" t="s">
        <v>31</v>
      </c>
      <c r="D10" s="76" t="s">
        <v>30</v>
      </c>
      <c r="E10" s="77" t="s">
        <v>16</v>
      </c>
      <c r="F10" s="68">
        <v>2</v>
      </c>
      <c r="G10" s="2">
        <v>331.59</v>
      </c>
      <c r="H10" s="69">
        <f>G10*F10</f>
        <v>663.18</v>
      </c>
    </row>
    <row r="11" spans="1:8" ht="48" customHeight="1" x14ac:dyDescent="0.25">
      <c r="A11" s="74" t="s">
        <v>36</v>
      </c>
      <c r="B11" s="52" t="s">
        <v>13</v>
      </c>
      <c r="C11" s="52" t="s">
        <v>11</v>
      </c>
      <c r="D11" s="54" t="s">
        <v>12</v>
      </c>
      <c r="E11" s="33" t="s">
        <v>10</v>
      </c>
      <c r="F11" s="33">
        <v>150</v>
      </c>
      <c r="G11" s="2">
        <v>9.7100000000000009</v>
      </c>
      <c r="H11" s="31">
        <f>SUM(G11*F11)</f>
        <v>1456.5000000000002</v>
      </c>
    </row>
    <row r="12" spans="1:8" ht="45" customHeight="1" x14ac:dyDescent="0.25">
      <c r="A12" s="75" t="s">
        <v>37</v>
      </c>
      <c r="B12" s="52" t="s">
        <v>13</v>
      </c>
      <c r="C12" s="33">
        <v>96527</v>
      </c>
      <c r="D12" s="54" t="s">
        <v>26</v>
      </c>
      <c r="E12" s="33" t="s">
        <v>14</v>
      </c>
      <c r="F12" s="33">
        <v>14.1</v>
      </c>
      <c r="G12" s="2">
        <v>109.49</v>
      </c>
      <c r="H12" s="31">
        <f t="shared" ref="H12:H14" si="0">SUM(G12*F12)</f>
        <v>1543.809</v>
      </c>
    </row>
    <row r="13" spans="1:8" ht="64.5" customHeight="1" x14ac:dyDescent="0.25">
      <c r="A13" s="75" t="s">
        <v>38</v>
      </c>
      <c r="B13" s="52" t="s">
        <v>13</v>
      </c>
      <c r="C13" s="33">
        <v>94103</v>
      </c>
      <c r="D13" s="54" t="s">
        <v>15</v>
      </c>
      <c r="E13" s="33" t="s">
        <v>14</v>
      </c>
      <c r="F13" s="33">
        <v>3</v>
      </c>
      <c r="G13" s="2">
        <v>185.3</v>
      </c>
      <c r="H13" s="31">
        <f t="shared" si="0"/>
        <v>555.90000000000009</v>
      </c>
    </row>
    <row r="14" spans="1:8" ht="34.5" customHeight="1" x14ac:dyDescent="0.25">
      <c r="A14" s="75" t="s">
        <v>39</v>
      </c>
      <c r="B14" s="52" t="s">
        <v>13</v>
      </c>
      <c r="C14" s="33" t="s">
        <v>51</v>
      </c>
      <c r="D14" s="54" t="s">
        <v>32</v>
      </c>
      <c r="E14" s="77" t="s">
        <v>16</v>
      </c>
      <c r="F14" s="33">
        <v>73.489999999999995</v>
      </c>
      <c r="G14" s="2">
        <f>Composições!F8</f>
        <v>43.425049999999999</v>
      </c>
      <c r="H14" s="31">
        <f t="shared" si="0"/>
        <v>3191.3069244999997</v>
      </c>
    </row>
    <row r="15" spans="1:8" s="13" customFormat="1" ht="63" customHeight="1" x14ac:dyDescent="0.25">
      <c r="A15" s="75" t="s">
        <v>40</v>
      </c>
      <c r="B15" s="33" t="s">
        <v>13</v>
      </c>
      <c r="C15" s="43">
        <v>92759</v>
      </c>
      <c r="D15" s="44" t="s">
        <v>18</v>
      </c>
      <c r="E15" s="78" t="s">
        <v>17</v>
      </c>
      <c r="F15" s="47">
        <v>279.39</v>
      </c>
      <c r="G15" s="46">
        <v>9.2899999999999991</v>
      </c>
      <c r="H15" s="71">
        <f>G15*F15</f>
        <v>2595.5330999999996</v>
      </c>
    </row>
    <row r="16" spans="1:8" s="13" customFormat="1" ht="60" customHeight="1" x14ac:dyDescent="0.25">
      <c r="A16" s="75" t="s">
        <v>41</v>
      </c>
      <c r="B16" s="33" t="s">
        <v>13</v>
      </c>
      <c r="C16" s="48">
        <v>92761</v>
      </c>
      <c r="D16" s="49" t="s">
        <v>19</v>
      </c>
      <c r="E16" s="79" t="s">
        <v>17</v>
      </c>
      <c r="F16" s="51">
        <v>1155.25</v>
      </c>
      <c r="G16" s="46">
        <v>7.24</v>
      </c>
      <c r="H16" s="71">
        <f t="shared" ref="H16:H20" si="1">G16*F16</f>
        <v>8364.01</v>
      </c>
    </row>
    <row r="17" spans="1:10" s="13" customFormat="1" ht="45" customHeight="1" x14ac:dyDescent="0.25">
      <c r="A17" s="75" t="s">
        <v>42</v>
      </c>
      <c r="B17" s="33" t="s">
        <v>13</v>
      </c>
      <c r="C17" s="48">
        <v>94965</v>
      </c>
      <c r="D17" s="70" t="s">
        <v>33</v>
      </c>
      <c r="E17" s="78" t="s">
        <v>14</v>
      </c>
      <c r="F17" s="47">
        <v>17.68</v>
      </c>
      <c r="G17" s="46">
        <v>291</v>
      </c>
      <c r="H17" s="71">
        <f t="shared" si="1"/>
        <v>5144.88</v>
      </c>
    </row>
    <row r="18" spans="1:10" s="13" customFormat="1" ht="90" customHeight="1" x14ac:dyDescent="0.25">
      <c r="A18" s="75" t="s">
        <v>43</v>
      </c>
      <c r="B18" s="33" t="s">
        <v>13</v>
      </c>
      <c r="C18" s="43">
        <v>87525</v>
      </c>
      <c r="D18" s="54" t="s">
        <v>34</v>
      </c>
      <c r="E18" s="78" t="s">
        <v>16</v>
      </c>
      <c r="F18" s="43">
        <v>237.53</v>
      </c>
      <c r="G18" s="46">
        <v>111.02</v>
      </c>
      <c r="H18" s="71">
        <f t="shared" si="1"/>
        <v>26370.580599999998</v>
      </c>
    </row>
    <row r="19" spans="1:10" s="13" customFormat="1" ht="51.75" customHeight="1" x14ac:dyDescent="0.25">
      <c r="A19" s="75" t="s">
        <v>44</v>
      </c>
      <c r="B19" s="33" t="s">
        <v>13</v>
      </c>
      <c r="C19" s="43">
        <v>87878</v>
      </c>
      <c r="D19" s="44" t="s">
        <v>20</v>
      </c>
      <c r="E19" s="80" t="s">
        <v>16</v>
      </c>
      <c r="F19" s="45">
        <v>475.06</v>
      </c>
      <c r="G19" s="50">
        <v>3.57</v>
      </c>
      <c r="H19" s="72">
        <f t="shared" si="1"/>
        <v>1695.9641999999999</v>
      </c>
    </row>
    <row r="20" spans="1:10" s="13" customFormat="1" ht="72" customHeight="1" x14ac:dyDescent="0.25">
      <c r="A20" s="75" t="s">
        <v>45</v>
      </c>
      <c r="B20" s="33" t="s">
        <v>13</v>
      </c>
      <c r="C20" s="43">
        <v>87530</v>
      </c>
      <c r="D20" s="44" t="s">
        <v>21</v>
      </c>
      <c r="E20" s="80" t="s">
        <v>16</v>
      </c>
      <c r="F20" s="45">
        <v>475.06</v>
      </c>
      <c r="G20" s="50">
        <v>29.41</v>
      </c>
      <c r="H20" s="72">
        <f t="shared" si="1"/>
        <v>13971.5146</v>
      </c>
    </row>
    <row r="21" spans="1:10" s="13" customFormat="1" ht="31.5" customHeight="1" x14ac:dyDescent="0.25">
      <c r="A21" s="75" t="s">
        <v>46</v>
      </c>
      <c r="B21" s="53" t="s">
        <v>13</v>
      </c>
      <c r="C21" s="57">
        <v>88489</v>
      </c>
      <c r="D21" s="56" t="s">
        <v>22</v>
      </c>
      <c r="E21" s="53" t="s">
        <v>23</v>
      </c>
      <c r="F21" s="45">
        <v>475.06</v>
      </c>
      <c r="G21" s="59">
        <v>10.83</v>
      </c>
      <c r="H21" s="58">
        <f t="shared" ref="H21:H22" si="2">SUM(G21*F21)</f>
        <v>5144.8998000000001</v>
      </c>
    </row>
    <row r="22" spans="1:10" s="13" customFormat="1" ht="20.100000000000001" customHeight="1" x14ac:dyDescent="0.25">
      <c r="A22" s="75" t="s">
        <v>47</v>
      </c>
      <c r="B22" s="53" t="s">
        <v>13</v>
      </c>
      <c r="C22" s="43" t="s">
        <v>24</v>
      </c>
      <c r="D22" s="44" t="s">
        <v>25</v>
      </c>
      <c r="E22" s="53" t="s">
        <v>23</v>
      </c>
      <c r="F22" s="47">
        <v>12</v>
      </c>
      <c r="G22" s="46">
        <v>457.12</v>
      </c>
      <c r="H22" s="58">
        <f t="shared" si="2"/>
        <v>5485.4400000000005</v>
      </c>
    </row>
    <row r="23" spans="1:10" s="13" customFormat="1" ht="20.100000000000001" customHeight="1" thickBot="1" x14ac:dyDescent="0.3">
      <c r="A23" s="60"/>
      <c r="B23" s="61"/>
      <c r="C23" s="62"/>
      <c r="D23" s="63"/>
      <c r="E23" s="62"/>
      <c r="F23" s="64"/>
      <c r="G23" s="65"/>
      <c r="H23" s="73"/>
    </row>
    <row r="24" spans="1:10" ht="20.100000000000001" customHeight="1" x14ac:dyDescent="0.25">
      <c r="A24" s="81" t="s">
        <v>50</v>
      </c>
      <c r="B24" s="6"/>
      <c r="C24" s="29"/>
      <c r="E24" s="6"/>
      <c r="F24" s="34"/>
      <c r="G24" s="55" t="s">
        <v>27</v>
      </c>
      <c r="H24" s="16">
        <f>SUM(H11:H23)</f>
        <v>75520.33822450001</v>
      </c>
      <c r="J24" s="9"/>
    </row>
    <row r="25" spans="1:10" ht="29.25" customHeight="1" x14ac:dyDescent="0.25">
      <c r="A25" s="5"/>
      <c r="B25" s="6"/>
      <c r="C25" s="29"/>
      <c r="E25" s="6"/>
      <c r="F25" s="34"/>
      <c r="G25" s="55" t="s">
        <v>28</v>
      </c>
      <c r="H25" s="15">
        <f>H24*1.2</f>
        <v>90624.405869400012</v>
      </c>
      <c r="I25" s="86"/>
      <c r="J25" s="9"/>
    </row>
    <row r="26" spans="1:10" x14ac:dyDescent="0.25">
      <c r="A26" s="5"/>
      <c r="B26" s="6"/>
      <c r="C26" s="29"/>
      <c r="E26" s="6"/>
      <c r="F26" s="5"/>
      <c r="G26" s="7"/>
      <c r="H26" s="8"/>
    </row>
    <row r="27" spans="1:10" x14ac:dyDescent="0.25">
      <c r="A27" s="5"/>
      <c r="B27" s="6"/>
      <c r="C27" s="29"/>
      <c r="D27" s="10" t="s">
        <v>48</v>
      </c>
      <c r="E27" s="6"/>
      <c r="F27" s="5"/>
      <c r="G27" s="7"/>
      <c r="H27" s="8"/>
    </row>
    <row r="28" spans="1:10" x14ac:dyDescent="0.25">
      <c r="A28" s="5"/>
      <c r="B28" s="6"/>
      <c r="C28" s="29"/>
      <c r="D28" s="11" t="s">
        <v>8</v>
      </c>
      <c r="E28" s="6"/>
      <c r="F28" s="5"/>
      <c r="G28" s="7"/>
      <c r="H28" s="8"/>
    </row>
    <row r="29" spans="1:10" x14ac:dyDescent="0.25">
      <c r="A29" s="5"/>
      <c r="B29" s="6"/>
      <c r="C29" s="29"/>
      <c r="D29" s="11" t="s">
        <v>49</v>
      </c>
      <c r="E29" s="6"/>
      <c r="F29" s="5"/>
      <c r="G29" s="7"/>
      <c r="H29" s="8"/>
    </row>
    <row r="30" spans="1:10" x14ac:dyDescent="0.25">
      <c r="A30" s="5"/>
      <c r="B30" s="6"/>
      <c r="C30" s="29"/>
      <c r="D30" s="11"/>
      <c r="E30" s="6"/>
      <c r="F30" s="5"/>
      <c r="G30" s="7"/>
      <c r="H30" s="8"/>
    </row>
    <row r="31" spans="1:10" x14ac:dyDescent="0.25">
      <c r="A31" s="5"/>
      <c r="B31" s="6"/>
      <c r="D31" s="11"/>
    </row>
    <row r="32" spans="1:10" x14ac:dyDescent="0.25">
      <c r="A32" s="5"/>
      <c r="B32" s="6"/>
      <c r="D32" s="13"/>
    </row>
    <row r="39" spans="4:4" x14ac:dyDescent="0.25">
      <c r="D39" s="10"/>
    </row>
    <row r="40" spans="4:4" x14ac:dyDescent="0.25">
      <c r="D40" s="11"/>
    </row>
    <row r="41" spans="4:4" x14ac:dyDescent="0.25">
      <c r="D41" s="11"/>
    </row>
  </sheetData>
  <pageMargins left="0.51181102362204722" right="0.51181102362204722" top="0.78740157480314965" bottom="0.78740157480314965" header="0.31496062992125984" footer="0.31496062992125984"/>
  <pageSetup paperSize="9" scale="7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0" sqref="B30"/>
    </sheetView>
  </sheetViews>
  <sheetFormatPr defaultRowHeight="15" x14ac:dyDescent="0.25"/>
  <cols>
    <col min="2" max="2" width="57.5703125" customWidth="1"/>
  </cols>
  <sheetData>
    <row r="1" spans="1:6" x14ac:dyDescent="0.25">
      <c r="A1" s="37" t="s">
        <v>51</v>
      </c>
      <c r="B1" s="37"/>
      <c r="C1" s="37"/>
      <c r="D1" s="37"/>
      <c r="E1" s="37"/>
      <c r="F1" s="37"/>
    </row>
    <row r="2" spans="1:6" x14ac:dyDescent="0.25">
      <c r="A2" s="37" t="s">
        <v>52</v>
      </c>
      <c r="B2" s="37" t="s">
        <v>53</v>
      </c>
      <c r="C2" s="37" t="s">
        <v>54</v>
      </c>
      <c r="D2" s="37" t="s">
        <v>55</v>
      </c>
      <c r="E2" s="37"/>
      <c r="F2" s="37"/>
    </row>
    <row r="3" spans="1:6" x14ac:dyDescent="0.25">
      <c r="A3" s="82" t="s">
        <v>56</v>
      </c>
      <c r="B3" s="82" t="s">
        <v>57</v>
      </c>
      <c r="C3" s="82" t="s">
        <v>10</v>
      </c>
      <c r="D3" s="82" t="s">
        <v>58</v>
      </c>
      <c r="E3" s="83">
        <v>3.31</v>
      </c>
      <c r="F3" s="84">
        <f>D3*E3</f>
        <v>3.0783</v>
      </c>
    </row>
    <row r="4" spans="1:6" x14ac:dyDescent="0.25">
      <c r="A4" s="82" t="s">
        <v>59</v>
      </c>
      <c r="B4" s="82" t="s">
        <v>60</v>
      </c>
      <c r="C4" s="82" t="s">
        <v>17</v>
      </c>
      <c r="D4" s="82" t="s">
        <v>61</v>
      </c>
      <c r="E4" s="83">
        <v>8.5</v>
      </c>
      <c r="F4" s="84">
        <f t="shared" ref="F4:F7" si="0">D4*E4</f>
        <v>2.5500000000000002E-2</v>
      </c>
    </row>
    <row r="5" spans="1:6" x14ac:dyDescent="0.25">
      <c r="A5" s="82" t="s">
        <v>62</v>
      </c>
      <c r="B5" s="82" t="s">
        <v>63</v>
      </c>
      <c r="C5" s="82" t="s">
        <v>10</v>
      </c>
      <c r="D5" s="82" t="s">
        <v>64</v>
      </c>
      <c r="E5" s="83">
        <v>7.81</v>
      </c>
      <c r="F5" s="84">
        <f t="shared" si="0"/>
        <v>10.309200000000001</v>
      </c>
    </row>
    <row r="6" spans="1:6" x14ac:dyDescent="0.25">
      <c r="A6" s="82" t="s">
        <v>65</v>
      </c>
      <c r="B6" s="82" t="s">
        <v>66</v>
      </c>
      <c r="C6" s="82" t="s">
        <v>67</v>
      </c>
      <c r="D6" s="82" t="s">
        <v>68</v>
      </c>
      <c r="E6" s="83">
        <v>18.88</v>
      </c>
      <c r="F6" s="84">
        <f t="shared" si="0"/>
        <v>5.0975999999999999</v>
      </c>
    </row>
    <row r="7" spans="1:6" x14ac:dyDescent="0.25">
      <c r="A7" s="82" t="s">
        <v>69</v>
      </c>
      <c r="B7" s="82" t="s">
        <v>70</v>
      </c>
      <c r="C7" s="82" t="s">
        <v>67</v>
      </c>
      <c r="D7" s="82" t="s">
        <v>71</v>
      </c>
      <c r="E7" s="83">
        <v>23.35</v>
      </c>
      <c r="F7" s="84">
        <f t="shared" si="0"/>
        <v>24.914449999999999</v>
      </c>
    </row>
    <row r="8" spans="1:6" x14ac:dyDescent="0.25">
      <c r="A8" s="13"/>
      <c r="B8" s="13"/>
      <c r="C8" s="13"/>
      <c r="D8" s="13"/>
      <c r="E8" s="13"/>
      <c r="F8" s="85">
        <f>SUM(F3:F7)</f>
        <v>43.425049999999999</v>
      </c>
    </row>
  </sheetData>
  <pageMargins left="0.51181102362204722" right="0.51181102362204722" top="0.78740157480314965" bottom="0.78740157480314965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205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Composições</vt:lpstr>
      <vt:lpstr>Plan3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2018-02-02T10:58:56Z</dcterms:modified>
</cp:coreProperties>
</file>